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<sst xmlns="http://schemas.openxmlformats.org/spreadsheetml/2006/main" count="65" uniqueCount="35">
  <si>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</si>
  <si>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</si>
  <si>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</si>
  <si>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</si>
  <si>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</si>
  <si>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</si>
  <si>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</si>
  <si>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</si>
  <si>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</si>
  <si>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</si>
  <si>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</si>
  <si>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</si>
  <si>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</si>
  <si>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</si>
  <si>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</si>
  <si>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</si>
  <si>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</si>
  <si>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</si>
  <si>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</si>
  <si>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</si>
  <si>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</si>
  <si>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</si>
  <si>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</si>
  <si>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</si>
  <si>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</si>
  <si>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</si>
  <si>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</si>
  <si>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</si>
  <si>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</si>
  <si>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</si>
  <si>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</si>
  <si>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</si>
  <si>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</si>
  <si>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</si>
  <si>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 март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</si>
</sst>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9">
      <selection activeCell="I24" sqref="I24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3" width="8.375" style="0" customWidth="1"/>
    <col min="4" max="4" width="7.50390625" style="0" customWidth="1"/>
    <col min="5" max="5" width="9.75390625" style="0" customWidth="1"/>
    <col min="6" max="6" width="8.375" style="0" customWidth="1"/>
    <col min="7" max="7" width="6.50390625" style="0" customWidth="1"/>
    <col min="8" max="8" width="7.50390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3" t="s">
        <v>34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29</v>
      </c>
      <c r="C6" s="40"/>
      <c r="D6" s="40"/>
      <c r="E6" s="40"/>
      <c r="F6" s="33"/>
      <c r="G6" s="40" t="s">
        <v>30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2"/>
      <c r="B7" s="40">
        <v>2019</v>
      </c>
      <c r="C7" s="40"/>
      <c r="D7" s="40">
        <v>2020</v>
      </c>
      <c r="E7" s="40"/>
      <c r="F7" s="33"/>
      <c r="G7" s="40">
        <v>2019</v>
      </c>
      <c r="H7" s="40"/>
      <c r="I7" s="40">
        <v>2020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6.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53">
        <v>1</v>
      </c>
      <c r="C9" s="31">
        <f>ROUND($B9*100000/'численность населения'!$B3,1)</f>
        <v>1</v>
      </c>
      <c r="D9" s="28">
        <v>3</v>
      </c>
      <c r="E9" s="31">
        <f>ROUND($D9*100000/'численность населения'!$C3,1)</f>
        <v>3</v>
      </c>
      <c r="F9" s="36">
        <f>(E9-C9)*100/C9</f>
        <v>200</v>
      </c>
      <c r="G9" s="54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53">
        <v>4</v>
      </c>
      <c r="C10" s="31">
        <f>ROUND($B10*100000/'численность населения'!$B4,1)</f>
        <v>9.8</v>
      </c>
      <c r="D10" s="28">
        <v>2</v>
      </c>
      <c r="E10" s="31">
        <f>ROUND($D10*100000/'численность населения'!$C4,1)</f>
        <v>5</v>
      </c>
      <c r="F10" s="36">
        <f>(E10-C10)*100/C10</f>
        <v>-48.9795918367347</v>
      </c>
      <c r="G10" s="54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53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54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53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>(E12-C12)*100/C12</f>
        <v>#DIV/0!</v>
      </c>
      <c r="G12" s="54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53">
        <v>9</v>
      </c>
      <c r="C13" s="31">
        <f>ROUND($B13*100000/'численность населения'!$B7,1)</f>
        <v>13.8</v>
      </c>
      <c r="D13" s="28">
        <v>2</v>
      </c>
      <c r="E13" s="31">
        <f>ROUND($D13*100000/'численность населения'!$C7,1)</f>
        <v>3</v>
      </c>
      <c r="F13" s="36">
        <f aca="true" t="shared" si="0" ref="F13:F31">(E13-C13)*100/C13</f>
        <v>-78.26086956521739</v>
      </c>
      <c r="G13" s="54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53"/>
      <c r="C14" s="31">
        <f>ROUND($B14*100000/'численность населения'!$B8,1)</f>
        <v>0</v>
      </c>
      <c r="D14" s="28">
        <v>0</v>
      </c>
      <c r="E14" s="31">
        <f>ROUND($D14*100000/'численность населения'!$C8,1)</f>
        <v>0</v>
      </c>
      <c r="F14" s="36" t="e">
        <f t="shared" si="0"/>
        <v>#DIV/0!</v>
      </c>
      <c r="G14" s="54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53">
        <v>4</v>
      </c>
      <c r="C15" s="31">
        <f>ROUND($B15*100000/'численность населения'!$B9,1)</f>
        <v>6.9</v>
      </c>
      <c r="D15" s="28">
        <v>4</v>
      </c>
      <c r="E15" s="31">
        <f>ROUND($D15*100000/'численность населения'!$C9,1)</f>
        <v>6.9</v>
      </c>
      <c r="F15" s="36">
        <f t="shared" si="0"/>
        <v>0</v>
      </c>
      <c r="G15" s="54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53">
        <v>7</v>
      </c>
      <c r="C16" s="31">
        <f>ROUND($B16*100000/'численность населения'!$B10,1)</f>
        <v>2.5</v>
      </c>
      <c r="D16" s="28">
        <v>18</v>
      </c>
      <c r="E16" s="31">
        <f>ROUND($D16*100000/'численность населения'!$C10,1)</f>
        <v>6.5</v>
      </c>
      <c r="F16" s="36">
        <f t="shared" si="0"/>
        <v>160</v>
      </c>
      <c r="G16" s="54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53">
        <v>54</v>
      </c>
      <c r="C17" s="31">
        <f>ROUND($B17*100000/'численность населения'!$B11,1)</f>
        <v>14.9</v>
      </c>
      <c r="D17" s="28">
        <v>38</v>
      </c>
      <c r="E17" s="31">
        <f>ROUND($D17*100000/'численность населения'!$C11,1)</f>
        <v>10.3</v>
      </c>
      <c r="F17" s="36">
        <f t="shared" si="0"/>
        <v>-30.872483221476507</v>
      </c>
      <c r="G17" s="54">
        <v>4</v>
      </c>
      <c r="H17" s="31">
        <f>($G17*100000)/'численность населения'!$B11</f>
        <v>1.1053387863380126</v>
      </c>
      <c r="I17" s="28">
        <v>3</v>
      </c>
      <c r="J17" s="31">
        <f>($I17*100000)/'численность населения'!$C11</f>
        <v>0.8106683960925783</v>
      </c>
      <c r="K17" s="36">
        <f>(J17-H17)*100/H17</f>
        <v>-26.65883020550444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53">
        <v>16</v>
      </c>
      <c r="C18" s="31">
        <f>ROUND($B18*100000/'численность населения'!$B12,1)</f>
        <v>12.6</v>
      </c>
      <c r="D18" s="28">
        <v>4</v>
      </c>
      <c r="E18" s="31">
        <f>ROUND($D18*100000/'численность населения'!$C12,1)</f>
        <v>3.1</v>
      </c>
      <c r="F18" s="36">
        <f t="shared" si="0"/>
        <v>-75.39682539682539</v>
      </c>
      <c r="G18" s="54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53">
        <v>0</v>
      </c>
      <c r="C19" s="31">
        <f>ROUND($B19*100000/'численность населения'!$B13,1)</f>
        <v>0</v>
      </c>
      <c r="D19" s="28">
        <v>0</v>
      </c>
      <c r="E19" s="31">
        <f>ROUND($D19*100000/'численность населения'!$C13,1)</f>
        <v>0</v>
      </c>
      <c r="F19" s="36" t="e">
        <f t="shared" si="0"/>
        <v>#DIV/0!</v>
      </c>
      <c r="G19" s="54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53">
        <v>0</v>
      </c>
      <c r="C20" s="31">
        <v>0</v>
      </c>
      <c r="D20" s="28">
        <v>1</v>
      </c>
      <c r="E20" s="31">
        <f>ROUND($D20*100000/'численность населения'!$C14,1)</f>
        <v>5.6</v>
      </c>
      <c r="F20" s="36" t="e">
        <f t="shared" si="0"/>
        <v>#DIV/0!</v>
      </c>
      <c r="G20" s="54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53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54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53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54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53">
        <v>3</v>
      </c>
      <c r="C23" s="31">
        <f>ROUND($B23*100000/'численность населения'!$B17,1)</f>
        <v>8.3</v>
      </c>
      <c r="D23" s="28">
        <v>0</v>
      </c>
      <c r="E23" s="31">
        <f>ROUND($D23*100000/'численность населения'!$C17,1)</f>
        <v>0</v>
      </c>
      <c r="F23" s="36">
        <f t="shared" si="0"/>
        <v>-100</v>
      </c>
      <c r="G23" s="54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53">
        <v>37</v>
      </c>
      <c r="C24" s="31">
        <f>ROUND($B24*100000/'численность населения'!$B18,1)</f>
        <v>30.1</v>
      </c>
      <c r="D24" s="28">
        <v>13</v>
      </c>
      <c r="E24" s="31">
        <f>ROUND($D24*100000/'численность населения'!$C18,1)</f>
        <v>10.5</v>
      </c>
      <c r="F24" s="36">
        <f t="shared" si="0"/>
        <v>-65.11627906976744</v>
      </c>
      <c r="G24" s="54">
        <v>0</v>
      </c>
      <c r="H24" s="31">
        <f>($G24*100000)/'численность населения'!$B18</f>
        <v>0</v>
      </c>
      <c r="I24" s="28">
        <v>0</v>
      </c>
      <c r="J24" s="31">
        <f>($I24*100000)/'численность населения'!$C18</f>
        <v>0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53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54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53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54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53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54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53">
        <v>3</v>
      </c>
      <c r="C28" s="31">
        <f>ROUND($B28*100000/'численность населения'!$B22,1)</f>
        <v>13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54">
        <v>0</v>
      </c>
      <c r="H28" s="31">
        <f>($G28*100000)/'численность населения'!$B22</f>
        <v>0</v>
      </c>
      <c r="I28" s="28"/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53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54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53">
        <v>0</v>
      </c>
      <c r="C30" s="31">
        <f>ROUND($B30*100000/'численность населения'!$B24,1)</f>
        <v>0</v>
      </c>
      <c r="D30" s="28">
        <v>1</v>
      </c>
      <c r="E30" s="31">
        <f>ROUND($D30*100000/'численность населения'!$C24,1)</f>
        <v>2.2</v>
      </c>
      <c r="F30" s="36" t="e">
        <f t="shared" si="0"/>
        <v>#DIV/0!</v>
      </c>
      <c r="G30" s="54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138</v>
      </c>
      <c r="C31" s="25">
        <f>(B31*100000)/'численность населения'!B25</f>
        <v>8.361052038460839</v>
      </c>
      <c r="D31" s="13">
        <f>SUM($D9:$D30)</f>
        <v>86</v>
      </c>
      <c r="E31" s="14">
        <f>($D31*100000)/'численность населения'!$C25</f>
        <v>5.1824868102697605</v>
      </c>
      <c r="F31" s="36">
        <f t="shared" si="0"/>
        <v>-38.016331121606214</v>
      </c>
      <c r="G31" s="37">
        <f>SUM($G9:$G30)</f>
        <v>4</v>
      </c>
      <c r="H31" s="14">
        <f>($G31*100000)/'численность населения'!$B25</f>
        <v>0.24234933444814027</v>
      </c>
      <c r="I31" s="13">
        <f>SUM($I9:$I30)</f>
        <v>3</v>
      </c>
      <c r="J31" s="14">
        <f>($I31*100000)/'численность населения'!$C25</f>
        <v>0.1807844236140614</v>
      </c>
      <c r="K31" s="36">
        <f>(J31-H31)*100/H31</f>
        <v>-25.403375245188872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49" t="s">
        <v>33</v>
      </c>
      <c r="B34" s="50"/>
      <c r="C34" s="50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50"/>
      <c r="B35" s="50"/>
      <c r="C35" s="50"/>
      <c r="D35" s="26"/>
      <c r="E35" s="26"/>
      <c r="F35" s="26"/>
      <c r="G35" s="26"/>
      <c r="H35" s="51" t="s">
        <v>32</v>
      </c>
      <c r="I35" s="52"/>
      <c r="J35" s="52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50"/>
      <c r="B36" s="50"/>
      <c r="C36" s="50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50"/>
      <c r="B37" s="50"/>
      <c r="C37" s="50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50"/>
      <c r="B38" s="50"/>
      <c r="C38" s="50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2020-03-30T05:15:51Z</cp:lastPrinted>
  <dcterms:created xsi:type="dcterms:W3CDTF">2003-07-30T02:22:18Z</dcterms:created>
  <dcterms:modified xsi:type="dcterms:W3CDTF">2020-03-30T05:15:55Z</dcterms:modified>
  <cp:category/>
  <cp:version/>
  <cp:contentType/>
  <cp:contentStatus/>
</cp:coreProperties>
</file>